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<sst xmlns="http://schemas.openxmlformats.org/spreadsheetml/2006/main" uniqueCount="37">
  <si>
    <t>Cape Cod Village Club, Inc.</t>
  </si>
  <si>
    <t>Financial Summary  -  Dec. 31, 2013  Estimate and 2014 Budget</t>
  </si>
  <si>
    <t>Budget</t>
  </si>
  <si>
    <t>Est. 07/2013</t>
  </si>
  <si>
    <t>Actual</t>
  </si>
  <si>
    <t>Receipts</t>
  </si>
  <si>
    <t>Regular Assessments</t>
  </si>
  <si>
    <t>Second Boat Charges</t>
  </si>
  <si>
    <t>Special Assessments:</t>
  </si>
  <si>
    <t xml:space="preserve"> </t>
  </si>
  <si>
    <t>Dedicated Dock Fund (1)</t>
  </si>
  <si>
    <t>Donations - Hague Firehouse</t>
  </si>
  <si>
    <t>Prior Year Assessments in Arrears</t>
  </si>
  <si>
    <t>Voluntary Contributions</t>
  </si>
  <si>
    <t>Misc. Receipts</t>
  </si>
  <si>
    <t>Total Receipts</t>
  </si>
  <si>
    <t>Disbursements</t>
  </si>
  <si>
    <t>Belden Property Services Contract</t>
  </si>
  <si>
    <t>Real Estate Taxes</t>
  </si>
  <si>
    <t>Insurance Premiums</t>
  </si>
  <si>
    <t>Electricity</t>
  </si>
  <si>
    <t>Buildings &amp; Grounds</t>
  </si>
  <si>
    <t>Water Supply</t>
  </si>
  <si>
    <t>Docks</t>
  </si>
  <si>
    <t>New Docks</t>
  </si>
  <si>
    <t>Donations - Other</t>
  </si>
  <si>
    <t>Misc. Expense</t>
  </si>
  <si>
    <t>Total Disbursements</t>
  </si>
  <si>
    <t>Cash Balance January 1</t>
  </si>
  <si>
    <t xml:space="preserve">Total Receipts Greater Than </t>
  </si>
  <si>
    <t>(Less Than) Total Disbursements</t>
  </si>
  <si>
    <t>Year 2011 Dues Rec'd. in 2010</t>
  </si>
  <si>
    <t>Cash Balance December 31</t>
  </si>
  <si>
    <t>Other Cash Accounts</t>
  </si>
  <si>
    <t>(1)  Dedicated Dock Fund will be renamed a Dedicated Improvement Fund effective Jan. 1, 2014.</t>
  </si>
  <si>
    <t>MJC   07/24/13</t>
  </si>
  <si>
    <t>Treas Report 2013 Est Jul 2013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</si>
</sst>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&quot; &quot;&quot;$&quot;* #,##0&quot; &quot;;&quot; &quot;&quot;$&quot;* (#,##0);&quot; &quot;&quot;$&quot;* &quot;- &quot;"/>
    <numFmt numFmtId="60" formatCode="&quot; &quot;&quot;$&quot;* #,##0&quot; &quot;;&quot; &quot;&quot;$&quot;* (#,##0);&quot; &quot;&quot;$&quot;* &quot;-&quot;??&quot; &quot;"/>
    <numFmt numFmtId="61" formatCode="&quot; &quot;* #,##0&quot; &quot;;&quot; &quot;* (#,##0);&quot; &quot;* &quot;- &quot;"/>
    <numFmt numFmtId="62" formatCode="&quot; &quot;* #,##0&quot; &quot;;&quot; &quot;* (#,##0);&quot; &quot;* &quot;-&quot;??&quot; &quot;"/>
    <numFmt numFmtId="63" formatCode="&quot; &quot;&quot;$&quot;* #,##0.00&quot; &quot;;&quot; &quot;&quot;$&quot;* (#,##0.00);&quot; &quot;&quot;$&quot;* &quot;-&quot;??&quot; &quot;"/>
  </numFmts>
  <fonts count="5">
    <font>
      <sz val="12"/>
      <color indexed="8"/>
      <name val="Verdana"/>
    </font>
    <font>
      <sz val="10"/>
      <color indexed="8"/>
      <name val="Arial"/>
    </font>
    <font>
      <sz val="13"/>
      <color indexed="8"/>
      <name val="Arial"/>
    </font>
    <font>
      <b val="1"/>
      <i val="1"/>
      <sz val="16"/>
      <color indexed="9"/>
      <name val="Monotype Corsiva"/>
    </font>
    <font>
      <b val="1"/>
      <sz val="10"/>
      <color indexed="8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5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3" borderId="1" applyNumberFormat="1" applyFont="1" applyFill="0" applyBorder="1" applyAlignment="1" applyProtection="0">
      <alignment horizontal="center" vertical="bottom"/>
    </xf>
    <xf numFmtId="1" fontId="3" borderId="1" applyNumberFormat="1" applyFont="1" applyFill="0" applyBorder="1" applyAlignment="1" applyProtection="0">
      <alignment horizontal="center" vertical="bottom"/>
    </xf>
    <xf numFmtId="0" fontId="1" borderId="1" applyNumberFormat="0" applyFont="1" applyFill="0" applyBorder="1" applyAlignment="1" applyProtection="0">
      <alignment vertical="bottom"/>
    </xf>
    <xf numFmtId="0" fontId="1" borderId="2" applyNumberFormat="0" applyFont="1" applyFill="0" applyBorder="1" applyAlignment="1" applyProtection="0">
      <alignment vertical="bottom"/>
    </xf>
    <xf numFmtId="1" fontId="1" borderId="2" applyNumberFormat="1" applyFont="1" applyFill="0" applyBorder="1" applyAlignment="1" applyProtection="0">
      <alignment vertical="bottom"/>
    </xf>
    <xf numFmtId="1" fontId="1" borderId="1" applyNumberFormat="1" applyFont="1" applyFill="0" applyBorder="1" applyAlignment="1" applyProtection="0">
      <alignment vertical="bottom"/>
    </xf>
    <xf numFmtId="0" fontId="1" borderId="3" applyNumberFormat="0" applyFont="1" applyFill="0" applyBorder="1" applyAlignment="1" applyProtection="0">
      <alignment vertical="bottom"/>
    </xf>
    <xf numFmtId="1" fontId="1" borderId="4" applyNumberFormat="1" applyFont="1" applyFill="0" applyBorder="1" applyAlignment="1" applyProtection="0">
      <alignment vertical="bottom"/>
    </xf>
    <xf numFmtId="1" fontId="1" borderId="5" applyNumberFormat="1" applyFont="1" applyFill="0" applyBorder="1" applyAlignment="1" applyProtection="0">
      <alignment vertical="bottom"/>
    </xf>
    <xf numFmtId="1" fontId="1" borderId="6" applyNumberFormat="1" applyFont="1" applyFill="0" applyBorder="1" applyAlignment="1" applyProtection="0">
      <alignment vertical="bottom"/>
    </xf>
    <xf numFmtId="0" fontId="1" borderId="7" applyNumberFormat="0" applyFont="1" applyFill="0" applyBorder="1" applyAlignment="1" applyProtection="0">
      <alignment vertical="bottom"/>
    </xf>
    <xf numFmtId="1" fontId="1" borderId="8" applyNumberFormat="1" applyFont="1" applyFill="0" applyBorder="1" applyAlignment="1" applyProtection="0">
      <alignment vertical="bottom"/>
    </xf>
    <xf numFmtId="0" fontId="1" borderId="9" applyNumberFormat="0" applyFont="1" applyFill="0" applyBorder="1" applyAlignment="1" applyProtection="0">
      <alignment vertical="bottom"/>
    </xf>
    <xf numFmtId="0" fontId="1" borderId="5" applyNumberFormat="1" applyFont="1" applyFill="0" applyBorder="1" applyAlignment="1" applyProtection="0">
      <alignment horizontal="center" vertical="bottom"/>
    </xf>
    <xf numFmtId="0" fontId="1" borderId="10" applyNumberFormat="1" applyFont="1" applyFill="0" applyBorder="1" applyAlignment="1" applyProtection="0">
      <alignment horizontal="center" vertical="bottom"/>
    </xf>
    <xf numFmtId="1" fontId="1" borderId="2" applyNumberFormat="1" applyFont="1" applyFill="0" applyBorder="1" applyAlignment="1" applyProtection="0">
      <alignment horizontal="center" vertical="bottom"/>
    </xf>
    <xf numFmtId="1" fontId="1" borderId="11" applyNumberFormat="1" applyFont="1" applyFill="0" applyBorder="1" applyAlignment="1" applyProtection="0">
      <alignment horizontal="center" vertical="bottom"/>
    </xf>
    <xf numFmtId="1" fontId="1" borderId="5" applyNumberFormat="1" applyFont="1" applyFill="0" applyBorder="1" applyAlignment="1" applyProtection="0">
      <alignment horizontal="center" vertical="bottom"/>
    </xf>
    <xf numFmtId="0" fontId="1" borderId="12" applyNumberFormat="1" applyFont="1" applyFill="0" applyBorder="1" applyAlignment="1" applyProtection="0">
      <alignment horizontal="center" vertical="bottom"/>
    </xf>
    <xf numFmtId="0" fontId="1" borderId="13" applyNumberFormat="1" applyFont="1" applyFill="0" applyBorder="1" applyAlignment="1" applyProtection="0">
      <alignment horizontal="center" vertical="bottom"/>
    </xf>
    <xf numFmtId="0" fontId="1" borderId="4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0" fontId="1" borderId="5" applyNumberFormat="0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vertical="bottom"/>
    </xf>
    <xf numFmtId="59" fontId="1" borderId="5" applyNumberFormat="1" applyFont="1" applyFill="0" applyBorder="1" applyAlignment="1" applyProtection="0">
      <alignment vertical="bottom"/>
    </xf>
    <xf numFmtId="60" fontId="1" borderId="5" applyNumberFormat="1" applyFont="1" applyFill="0" applyBorder="1" applyAlignment="1" applyProtection="0">
      <alignment vertical="bottom"/>
    </xf>
    <xf numFmtId="61" fontId="1" borderId="5" applyNumberFormat="1" applyFont="1" applyFill="0" applyBorder="1" applyAlignment="1" applyProtection="0">
      <alignment vertical="bottom"/>
    </xf>
    <xf numFmtId="62" fontId="1" borderId="5" applyNumberFormat="1" applyFont="1" applyFill="0" applyBorder="1" applyAlignment="1" applyProtection="0">
      <alignment vertical="bottom"/>
    </xf>
    <xf numFmtId="0" fontId="1" borderId="5" applyNumberFormat="1" applyFont="1" applyFill="0" applyBorder="1" applyAlignment="1" applyProtection="0">
      <alignment vertical="bottom"/>
    </xf>
    <xf numFmtId="0" fontId="1" borderId="3" applyNumberFormat="1" applyFont="1" applyFill="0" applyBorder="1" applyAlignment="1" applyProtection="0">
      <alignment vertical="bottom"/>
    </xf>
    <xf numFmtId="62" fontId="1" borderId="5" applyNumberFormat="1" applyFont="1" applyFill="0" applyBorder="1" applyAlignment="1" applyProtection="0">
      <alignment horizontal="center" vertical="bottom"/>
    </xf>
    <xf numFmtId="62" fontId="1" borderId="12" applyNumberFormat="1" applyFont="1" applyFill="0" applyBorder="1" applyAlignment="1" applyProtection="0">
      <alignment vertical="bottom"/>
    </xf>
    <xf numFmtId="62" fontId="1" borderId="4" applyNumberFormat="1" applyFont="1" applyFill="0" applyBorder="1" applyAlignment="1" applyProtection="0">
      <alignment vertical="bottom"/>
    </xf>
    <xf numFmtId="0" fontId="4" borderId="3" applyNumberFormat="1" applyFont="1" applyFill="0" applyBorder="1" applyAlignment="1" applyProtection="0">
      <alignment vertical="bottom"/>
    </xf>
    <xf numFmtId="60" fontId="1" borderId="12" applyNumberFormat="1" applyFont="1" applyFill="0" applyBorder="1" applyAlignment="1" applyProtection="0">
      <alignment vertical="bottom"/>
    </xf>
    <xf numFmtId="1" fontId="4" borderId="5" applyNumberFormat="1" applyFont="1" applyFill="0" applyBorder="1" applyAlignment="1" applyProtection="0">
      <alignment vertical="bottom"/>
    </xf>
    <xf numFmtId="0" fontId="1" borderId="4" applyNumberFormat="1" applyFont="1" applyFill="0" applyBorder="1" applyAlignment="1" applyProtection="0">
      <alignment vertical="bottom"/>
    </xf>
    <xf numFmtId="62" fontId="1" borderId="12" applyNumberFormat="1" applyFont="1" applyFill="0" applyBorder="1" applyAlignment="1" applyProtection="0">
      <alignment horizontal="center" vertical="bottom"/>
    </xf>
    <xf numFmtId="1" fontId="1" borderId="13" applyNumberFormat="1" applyFont="1" applyFill="0" applyBorder="1" applyAlignment="1" applyProtection="0">
      <alignment vertical="bottom"/>
    </xf>
    <xf numFmtId="1" fontId="1" borderId="14" applyNumberFormat="1" applyFont="1" applyFill="0" applyBorder="1" applyAlignment="1" applyProtection="0">
      <alignment vertical="bottom"/>
    </xf>
    <xf numFmtId="63" fontId="1" borderId="1" applyNumberFormat="1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0" fontId="1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d4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N62"/>
  <sheetViews>
    <sheetView workbookViewId="0" showGridLines="0" defaultGridColor="1"/>
  </sheetViews>
  <sheetFormatPr defaultColWidth="6.625" defaultRowHeight="12" customHeight="1" outlineLevelRow="0" outlineLevelCol="0"/>
  <cols>
    <col min="1" max="1" width="2.625" style="1" customWidth="1"/>
    <col min="2" max="2" width="21" style="1" customWidth="1"/>
    <col min="3" max="3" width="7.875" style="1" customWidth="1"/>
    <col min="4" max="4" width="2" style="1" customWidth="1"/>
    <col min="5" max="5" width="8.5" style="1" customWidth="1"/>
    <col min="6" max="6" width="1.375" style="1" customWidth="1"/>
    <col min="7" max="7" width="8.625" style="1" customWidth="1"/>
    <col min="8" max="8" width="2" style="1" customWidth="1"/>
    <col min="9" max="9" width="8.625" style="1" customWidth="1"/>
    <col min="10" max="10" width="2" style="1" customWidth="1"/>
    <col min="11" max="11" width="8" style="1" customWidth="1"/>
    <col min="12" max="12" width="2" style="1" customWidth="1"/>
    <col min="13" max="13" width="8.125" style="1" customWidth="1"/>
    <col min="14" max="14" width="1.25" style="1" customWidth="1"/>
    <col min="15" max="256" width="6.625" style="1" customWidth="1"/>
  </cols>
  <sheetData>
    <row r="1" ht="2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1" customHeight="1">
      <c r="A3" t="s" s="2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2" customHeight="1">
      <c r="A4" s="4"/>
      <c r="B4" s="4"/>
      <c r="C4" s="5"/>
      <c r="D4" s="4"/>
      <c r="E4" s="6"/>
      <c r="F4" s="6"/>
      <c r="G4" s="6"/>
      <c r="H4" s="7"/>
      <c r="I4" s="5"/>
      <c r="J4" s="7"/>
      <c r="K4" s="5"/>
      <c r="L4" s="4"/>
      <c r="M4" s="6"/>
      <c r="N4" s="4"/>
    </row>
    <row r="5" ht="12" customHeight="1">
      <c r="A5" s="4"/>
      <c r="B5" s="8"/>
      <c r="C5" s="9"/>
      <c r="D5" s="10"/>
      <c r="E5" s="11"/>
      <c r="F5" s="12"/>
      <c r="G5" s="13"/>
      <c r="H5" s="10"/>
      <c r="I5" s="9"/>
      <c r="J5" s="10"/>
      <c r="K5" s="9"/>
      <c r="L5" s="10"/>
      <c r="M5" s="9"/>
      <c r="N5" s="14"/>
    </row>
    <row r="6" ht="12" customHeight="1">
      <c r="A6" s="4"/>
      <c r="B6" s="8"/>
      <c r="C6" s="15">
        <v>2014</v>
      </c>
      <c r="D6" s="10"/>
      <c r="E6" s="16">
        <v>2013</v>
      </c>
      <c r="F6" s="17"/>
      <c r="G6" s="18"/>
      <c r="H6" s="19"/>
      <c r="I6" s="15">
        <v>2012</v>
      </c>
      <c r="J6" s="10"/>
      <c r="K6" s="15">
        <v>2011</v>
      </c>
      <c r="L6" s="19"/>
      <c r="M6" s="15">
        <v>2010</v>
      </c>
      <c r="N6" s="14"/>
    </row>
    <row r="7" ht="12" customHeight="1">
      <c r="A7" s="4"/>
      <c r="B7" s="8"/>
      <c r="C7" t="s" s="20">
        <v>2</v>
      </c>
      <c r="D7" s="10"/>
      <c r="E7" t="s" s="21">
        <v>3</v>
      </c>
      <c r="F7" s="22"/>
      <c r="G7" t="s" s="21">
        <v>2</v>
      </c>
      <c r="H7" s="19"/>
      <c r="I7" t="s" s="20">
        <v>4</v>
      </c>
      <c r="J7" s="10"/>
      <c r="K7" t="s" s="20">
        <v>4</v>
      </c>
      <c r="L7" s="19"/>
      <c r="M7" t="s" s="20">
        <v>4</v>
      </c>
      <c r="N7" s="14"/>
    </row>
    <row r="8" ht="12" customHeight="1">
      <c r="A8" t="s" s="23">
        <v>5</v>
      </c>
      <c r="B8" s="8"/>
      <c r="C8" s="9"/>
      <c r="D8" s="10"/>
      <c r="E8" s="9"/>
      <c r="F8" s="24"/>
      <c r="G8" s="9"/>
      <c r="H8" s="10"/>
      <c r="I8" s="9"/>
      <c r="J8" s="10"/>
      <c r="K8" s="9"/>
      <c r="L8" s="10"/>
      <c r="M8" s="9"/>
      <c r="N8" s="14"/>
    </row>
    <row r="9" ht="12" customHeight="1">
      <c r="A9" s="4"/>
      <c r="B9" s="8"/>
      <c r="C9" s="10"/>
      <c r="D9" s="10"/>
      <c r="E9" s="10"/>
      <c r="F9" s="24"/>
      <c r="G9" s="10"/>
      <c r="H9" s="10"/>
      <c r="I9" s="10"/>
      <c r="J9" s="10"/>
      <c r="K9" s="10"/>
      <c r="L9" s="10"/>
      <c r="M9" s="10"/>
      <c r="N9" s="14"/>
    </row>
    <row r="10" ht="12" customHeight="1">
      <c r="A10" t="s" s="25">
        <v>6</v>
      </c>
      <c r="B10" s="8"/>
      <c r="C10" s="26">
        <v>58425</v>
      </c>
      <c r="D10" s="10"/>
      <c r="E10" s="26">
        <v>58425</v>
      </c>
      <c r="F10" s="24"/>
      <c r="G10" s="26">
        <v>58425</v>
      </c>
      <c r="H10" s="26"/>
      <c r="I10" s="26">
        <v>58425</v>
      </c>
      <c r="J10" s="27"/>
      <c r="K10" s="26">
        <v>52275</v>
      </c>
      <c r="L10" s="27"/>
      <c r="M10" s="26">
        <v>52275</v>
      </c>
      <c r="N10" s="14"/>
    </row>
    <row r="11" ht="12" customHeight="1">
      <c r="A11" t="s" s="25">
        <v>7</v>
      </c>
      <c r="B11" s="8"/>
      <c r="C11" s="28">
        <v>1200</v>
      </c>
      <c r="D11" s="10"/>
      <c r="E11" s="28">
        <v>1200</v>
      </c>
      <c r="F11" s="24"/>
      <c r="G11" s="28">
        <v>1600</v>
      </c>
      <c r="H11" s="29"/>
      <c r="I11" s="28">
        <v>1600</v>
      </c>
      <c r="J11" s="28"/>
      <c r="K11" s="28">
        <v>800</v>
      </c>
      <c r="L11" s="29"/>
      <c r="M11" s="29">
        <v>0</v>
      </c>
      <c r="N11" s="14"/>
    </row>
    <row r="12" ht="12" customHeight="1">
      <c r="A12" t="s" s="25">
        <v>8</v>
      </c>
      <c r="B12" s="8"/>
      <c r="C12" t="s" s="30">
        <v>9</v>
      </c>
      <c r="D12" s="10"/>
      <c r="E12" t="s" s="30">
        <v>9</v>
      </c>
      <c r="F12" s="24"/>
      <c r="G12" t="s" s="30">
        <v>9</v>
      </c>
      <c r="H12" s="29"/>
      <c r="I12" t="s" s="30">
        <v>9</v>
      </c>
      <c r="J12" s="29"/>
      <c r="K12" t="s" s="30">
        <v>9</v>
      </c>
      <c r="L12" s="29"/>
      <c r="M12" t="s" s="30">
        <v>9</v>
      </c>
      <c r="N12" s="14"/>
    </row>
    <row r="13" ht="12" customHeight="1">
      <c r="A13" t="s" s="25">
        <v>9</v>
      </c>
      <c r="B13" t="s" s="31">
        <v>10</v>
      </c>
      <c r="C13" s="29">
        <v>7750</v>
      </c>
      <c r="D13" s="10"/>
      <c r="E13" s="29">
        <v>15500</v>
      </c>
      <c r="F13" s="24"/>
      <c r="G13" s="29">
        <v>7750</v>
      </c>
      <c r="H13" s="29"/>
      <c r="I13" s="29">
        <v>7750</v>
      </c>
      <c r="J13" s="29"/>
      <c r="K13" s="29">
        <v>7750</v>
      </c>
      <c r="L13" s="29"/>
      <c r="M13" s="29">
        <v>31000</v>
      </c>
      <c r="N13" s="14"/>
    </row>
    <row r="14" ht="12" customHeight="1">
      <c r="A14" s="4"/>
      <c r="B14" t="s" s="31">
        <v>11</v>
      </c>
      <c r="C14" s="29">
        <v>1550</v>
      </c>
      <c r="D14" s="10"/>
      <c r="E14" s="29">
        <v>1550</v>
      </c>
      <c r="F14" s="24"/>
      <c r="G14" s="29">
        <v>1550</v>
      </c>
      <c r="H14" s="29"/>
      <c r="I14" s="29">
        <v>1550</v>
      </c>
      <c r="J14" s="29"/>
      <c r="K14" s="29">
        <v>1550</v>
      </c>
      <c r="L14" s="29"/>
      <c r="M14" s="29">
        <v>1550</v>
      </c>
      <c r="N14" s="14"/>
    </row>
    <row r="15" ht="12" customHeight="1">
      <c r="A15" s="4"/>
      <c r="B15" s="8"/>
      <c r="C15" s="29"/>
      <c r="D15" s="10"/>
      <c r="E15" s="29"/>
      <c r="F15" s="24"/>
      <c r="G15" s="29"/>
      <c r="H15" s="29"/>
      <c r="I15" s="29"/>
      <c r="J15" s="29"/>
      <c r="K15" s="29"/>
      <c r="L15" s="29"/>
      <c r="M15" s="29"/>
      <c r="N15" s="14"/>
    </row>
    <row r="16" ht="12" customHeight="1">
      <c r="A16" t="s" s="25">
        <v>12</v>
      </c>
      <c r="B16" s="8"/>
      <c r="C16" s="32">
        <v>0</v>
      </c>
      <c r="D16" s="10"/>
      <c r="E16" s="32">
        <v>0</v>
      </c>
      <c r="F16" s="24"/>
      <c r="G16" s="29">
        <v>0</v>
      </c>
      <c r="H16" s="29"/>
      <c r="I16" s="32">
        <v>0</v>
      </c>
      <c r="J16" s="29"/>
      <c r="K16" s="29">
        <v>1250</v>
      </c>
      <c r="L16" s="29"/>
      <c r="M16" s="29">
        <v>-1250</v>
      </c>
      <c r="N16" s="14"/>
    </row>
    <row r="17" ht="12" customHeight="1">
      <c r="A17" t="s" s="25">
        <v>13</v>
      </c>
      <c r="B17" s="8"/>
      <c r="C17" s="32">
        <v>0</v>
      </c>
      <c r="D17" s="10"/>
      <c r="E17" s="29">
        <v>405</v>
      </c>
      <c r="F17" s="24"/>
      <c r="G17" s="29">
        <v>0</v>
      </c>
      <c r="H17" s="29"/>
      <c r="I17" s="29">
        <v>700</v>
      </c>
      <c r="J17" s="29"/>
      <c r="K17" s="29">
        <v>460</v>
      </c>
      <c r="L17" s="29"/>
      <c r="M17" s="29">
        <v>200</v>
      </c>
      <c r="N17" s="14"/>
    </row>
    <row r="18" ht="12" customHeight="1">
      <c r="A18" t="s" s="25">
        <v>14</v>
      </c>
      <c r="B18" s="8"/>
      <c r="C18" s="33">
        <v>25</v>
      </c>
      <c r="D18" s="10"/>
      <c r="E18" s="33">
        <v>20</v>
      </c>
      <c r="F18" s="24"/>
      <c r="G18" s="33">
        <v>75</v>
      </c>
      <c r="H18" s="29"/>
      <c r="I18" s="33">
        <v>244</v>
      </c>
      <c r="J18" s="29"/>
      <c r="K18" s="33">
        <v>390</v>
      </c>
      <c r="L18" s="29"/>
      <c r="M18" s="33">
        <v>170</v>
      </c>
      <c r="N18" s="14"/>
    </row>
    <row r="19" ht="12" customHeight="1">
      <c r="A19" s="4"/>
      <c r="B19" s="8"/>
      <c r="C19" s="34"/>
      <c r="D19" s="10"/>
      <c r="E19" s="34"/>
      <c r="F19" s="24"/>
      <c r="G19" s="34"/>
      <c r="H19" s="29"/>
      <c r="I19" s="34"/>
      <c r="J19" s="29"/>
      <c r="K19" s="34"/>
      <c r="L19" s="29"/>
      <c r="M19" s="34"/>
      <c r="N19" s="14"/>
    </row>
    <row r="20" ht="12" customHeight="1">
      <c r="A20" s="4"/>
      <c r="B20" t="s" s="35">
        <v>15</v>
      </c>
      <c r="C20" s="36">
        <f>SUM(C10:C18)</f>
        <v>68950</v>
      </c>
      <c r="D20" s="37"/>
      <c r="E20" s="36">
        <f>SUM(E10:E18)</f>
        <v>77100</v>
      </c>
      <c r="F20" s="24"/>
      <c r="G20" s="36">
        <f>SUM(G10:G18)</f>
        <v>69400</v>
      </c>
      <c r="H20" s="27"/>
      <c r="I20" s="36">
        <f>SUM(I10:I18)</f>
        <v>70269</v>
      </c>
      <c r="J20" s="10"/>
      <c r="K20" s="36">
        <f>SUM(K10:K18)</f>
        <v>64475</v>
      </c>
      <c r="L20" s="27"/>
      <c r="M20" s="36">
        <f>SUM(M10:M18)</f>
        <v>83945</v>
      </c>
      <c r="N20" s="14"/>
    </row>
    <row r="21" ht="12" customHeight="1">
      <c r="A21" s="4"/>
      <c r="B21" s="8"/>
      <c r="C21" s="9"/>
      <c r="D21" s="10"/>
      <c r="E21" s="9"/>
      <c r="F21" s="24"/>
      <c r="G21" s="9"/>
      <c r="H21" s="10"/>
      <c r="I21" s="9"/>
      <c r="J21" s="10"/>
      <c r="K21" s="9"/>
      <c r="L21" s="10"/>
      <c r="M21" s="9"/>
      <c r="N21" s="14"/>
    </row>
    <row r="22" ht="12" customHeight="1">
      <c r="A22" t="s" s="23">
        <v>16</v>
      </c>
      <c r="B22" s="8"/>
      <c r="C22" s="10"/>
      <c r="D22" s="10"/>
      <c r="E22" s="10"/>
      <c r="F22" s="24"/>
      <c r="G22" s="10"/>
      <c r="H22" s="10"/>
      <c r="I22" s="10"/>
      <c r="J22" s="10"/>
      <c r="K22" s="10"/>
      <c r="L22" s="10"/>
      <c r="M22" s="10"/>
      <c r="N22" s="14"/>
    </row>
    <row r="23" ht="12" customHeight="1">
      <c r="A23" s="4"/>
      <c r="B23" s="8"/>
      <c r="C23" s="10"/>
      <c r="D23" s="10"/>
      <c r="E23" s="10"/>
      <c r="F23" s="24"/>
      <c r="G23" s="10"/>
      <c r="H23" s="10"/>
      <c r="I23" s="10"/>
      <c r="J23" s="10"/>
      <c r="K23" s="10"/>
      <c r="L23" s="10"/>
      <c r="M23" s="10"/>
      <c r="N23" s="14"/>
    </row>
    <row r="24" ht="12" customHeight="1">
      <c r="A24" t="s" s="25">
        <v>17</v>
      </c>
      <c r="B24" s="8"/>
      <c r="C24" s="27">
        <v>36000</v>
      </c>
      <c r="D24" s="10"/>
      <c r="E24" s="27">
        <v>35000</v>
      </c>
      <c r="F24" s="24"/>
      <c r="G24" s="27">
        <v>35000</v>
      </c>
      <c r="H24" s="27"/>
      <c r="I24" s="27">
        <v>34473</v>
      </c>
      <c r="J24" s="27"/>
      <c r="K24" s="27">
        <v>33637</v>
      </c>
      <c r="L24" s="27"/>
      <c r="M24" s="27">
        <v>32421</v>
      </c>
      <c r="N24" s="14"/>
    </row>
    <row r="25" ht="12" customHeight="1">
      <c r="A25" t="s" s="25">
        <v>18</v>
      </c>
      <c r="B25" s="8"/>
      <c r="C25" s="29">
        <v>2700</v>
      </c>
      <c r="D25" s="10"/>
      <c r="E25" s="29">
        <v>1700</v>
      </c>
      <c r="F25" s="24"/>
      <c r="G25" s="29">
        <v>1700</v>
      </c>
      <c r="H25" s="29"/>
      <c r="I25" s="29">
        <v>1618</v>
      </c>
      <c r="J25" s="29"/>
      <c r="K25" s="29">
        <v>1568</v>
      </c>
      <c r="L25" s="29"/>
      <c r="M25" s="29">
        <v>1542</v>
      </c>
      <c r="N25" s="14"/>
    </row>
    <row r="26" ht="12" customHeight="1">
      <c r="A26" s="4"/>
      <c r="B26" s="8"/>
      <c r="C26" s="29"/>
      <c r="D26" s="10"/>
      <c r="E26" s="29"/>
      <c r="F26" s="24"/>
      <c r="G26" s="29"/>
      <c r="H26" s="29"/>
      <c r="I26" s="29"/>
      <c r="J26" s="29"/>
      <c r="K26" s="29"/>
      <c r="L26" s="29"/>
      <c r="M26" s="29"/>
      <c r="N26" s="14"/>
    </row>
    <row r="27" ht="12" customHeight="1">
      <c r="A27" t="s" s="25">
        <v>19</v>
      </c>
      <c r="B27" s="8"/>
      <c r="C27" s="29">
        <v>4000</v>
      </c>
      <c r="D27" s="10"/>
      <c r="E27" s="29">
        <v>4000</v>
      </c>
      <c r="F27" s="24"/>
      <c r="G27" s="29">
        <v>4000</v>
      </c>
      <c r="H27" s="29"/>
      <c r="I27" s="29">
        <v>3735</v>
      </c>
      <c r="J27" s="29"/>
      <c r="K27" s="29">
        <v>3846</v>
      </c>
      <c r="L27" s="29"/>
      <c r="M27" s="29">
        <v>3734</v>
      </c>
      <c r="N27" s="14"/>
    </row>
    <row r="28" ht="12" customHeight="1">
      <c r="A28" t="s" s="25">
        <v>20</v>
      </c>
      <c r="B28" s="8"/>
      <c r="C28" s="29">
        <v>1000</v>
      </c>
      <c r="D28" s="10"/>
      <c r="E28" s="29">
        <v>1000</v>
      </c>
      <c r="F28" s="24"/>
      <c r="G28" s="29">
        <v>1000</v>
      </c>
      <c r="H28" s="29"/>
      <c r="I28" s="29">
        <v>715</v>
      </c>
      <c r="J28" s="29"/>
      <c r="K28" s="29">
        <v>1172</v>
      </c>
      <c r="L28" s="29"/>
      <c r="M28" s="29">
        <v>901</v>
      </c>
      <c r="N28" s="14"/>
    </row>
    <row r="29" ht="12" customHeight="1">
      <c r="A29" s="4"/>
      <c r="B29" s="8"/>
      <c r="C29" s="29"/>
      <c r="D29" s="10"/>
      <c r="E29" s="29"/>
      <c r="F29" s="24"/>
      <c r="G29" s="29"/>
      <c r="H29" s="29"/>
      <c r="I29" s="29"/>
      <c r="J29" s="29"/>
      <c r="K29" s="29"/>
      <c r="L29" s="29"/>
      <c r="M29" s="29"/>
      <c r="N29" s="14"/>
    </row>
    <row r="30" ht="12" customHeight="1">
      <c r="A30" t="s" s="25">
        <v>21</v>
      </c>
      <c r="B30" s="8"/>
      <c r="C30" s="29">
        <v>8500</v>
      </c>
      <c r="D30" s="10"/>
      <c r="E30" s="29">
        <v>5500</v>
      </c>
      <c r="F30" s="24"/>
      <c r="G30" s="29">
        <v>5500</v>
      </c>
      <c r="H30" s="29"/>
      <c r="I30" s="29">
        <v>8288</v>
      </c>
      <c r="J30" s="29"/>
      <c r="K30" s="29">
        <v>11252</v>
      </c>
      <c r="L30" s="29"/>
      <c r="M30" s="29">
        <v>6957</v>
      </c>
      <c r="N30" s="14"/>
    </row>
    <row r="31" ht="12" customHeight="1">
      <c r="A31" t="s" s="25">
        <v>22</v>
      </c>
      <c r="B31" s="8"/>
      <c r="C31" s="29">
        <v>1500</v>
      </c>
      <c r="D31" s="10"/>
      <c r="E31" s="29">
        <v>1500</v>
      </c>
      <c r="F31" s="24"/>
      <c r="G31" s="29">
        <v>1500</v>
      </c>
      <c r="H31" s="29"/>
      <c r="I31" s="29">
        <v>773</v>
      </c>
      <c r="J31" s="29"/>
      <c r="K31" s="29">
        <v>2516</v>
      </c>
      <c r="L31" s="29"/>
      <c r="M31" s="29">
        <v>2993</v>
      </c>
      <c r="N31" s="14"/>
    </row>
    <row r="32" ht="12" customHeight="1">
      <c r="A32" t="s" s="25">
        <v>23</v>
      </c>
      <c r="B32" s="8"/>
      <c r="C32" s="29">
        <v>6000</v>
      </c>
      <c r="D32" s="10"/>
      <c r="E32" s="29">
        <v>6000</v>
      </c>
      <c r="F32" s="24"/>
      <c r="G32" s="29">
        <v>6000</v>
      </c>
      <c r="H32" s="29"/>
      <c r="I32" s="29">
        <v>6639</v>
      </c>
      <c r="J32" s="29"/>
      <c r="K32" s="29">
        <v>5210</v>
      </c>
      <c r="L32" s="29"/>
      <c r="M32" s="29">
        <v>49390</v>
      </c>
      <c r="N32" s="14"/>
    </row>
    <row r="33" ht="12" customHeight="1">
      <c r="A33" t="s" s="25">
        <v>24</v>
      </c>
      <c r="B33" s="8"/>
      <c r="C33" s="29">
        <v>0</v>
      </c>
      <c r="D33" s="10"/>
      <c r="E33" s="29">
        <v>28500</v>
      </c>
      <c r="F33" s="24"/>
      <c r="G33" s="29">
        <v>28500</v>
      </c>
      <c r="H33" s="29"/>
      <c r="I33" s="29">
        <v>6000</v>
      </c>
      <c r="J33" s="28"/>
      <c r="K33" s="29">
        <v>0</v>
      </c>
      <c r="L33" s="29"/>
      <c r="M33" s="29">
        <v>0</v>
      </c>
      <c r="N33" s="14"/>
    </row>
    <row r="34" ht="12" customHeight="1">
      <c r="A34" s="4"/>
      <c r="B34" s="8"/>
      <c r="C34" s="29"/>
      <c r="D34" s="10"/>
      <c r="E34" s="29"/>
      <c r="F34" s="24"/>
      <c r="G34" s="29"/>
      <c r="H34" s="29"/>
      <c r="I34" s="29"/>
      <c r="J34" s="29"/>
      <c r="K34" s="29"/>
      <c r="L34" s="29"/>
      <c r="M34" s="29"/>
      <c r="N34" s="14"/>
    </row>
    <row r="35" ht="12" customHeight="1">
      <c r="A35" t="s" s="25">
        <v>11</v>
      </c>
      <c r="B35" s="8"/>
      <c r="C35" s="29">
        <v>1900</v>
      </c>
      <c r="D35" s="10"/>
      <c r="E35" s="29">
        <v>1900</v>
      </c>
      <c r="F35" s="24"/>
      <c r="G35" s="29">
        <v>1900</v>
      </c>
      <c r="H35" s="29"/>
      <c r="I35" s="29">
        <f>1538+350</f>
        <v>1888</v>
      </c>
      <c r="J35" s="29"/>
      <c r="K35" s="29">
        <f>350+1563</f>
        <v>1913</v>
      </c>
      <c r="L35" s="29"/>
      <c r="M35" s="29">
        <f>1537+350</f>
        <v>1887</v>
      </c>
      <c r="N35" s="14"/>
    </row>
    <row r="36" ht="12" customHeight="1">
      <c r="A36" t="s" s="25">
        <v>25</v>
      </c>
      <c r="B36" s="8"/>
      <c r="C36" s="29">
        <v>500</v>
      </c>
      <c r="D36" s="10"/>
      <c r="E36" s="29">
        <v>500</v>
      </c>
      <c r="F36" s="24"/>
      <c r="G36" s="29">
        <v>350</v>
      </c>
      <c r="H36" s="29"/>
      <c r="I36" s="29">
        <f>3068-1538-350</f>
        <v>1180</v>
      </c>
      <c r="J36" s="29"/>
      <c r="K36" s="29">
        <v>350</v>
      </c>
      <c r="L36" s="29"/>
      <c r="M36" s="29">
        <v>950</v>
      </c>
      <c r="N36" s="14"/>
    </row>
    <row r="37" ht="12" customHeight="1">
      <c r="A37" t="s" s="25">
        <v>26</v>
      </c>
      <c r="B37" s="8"/>
      <c r="C37" s="33">
        <v>5000</v>
      </c>
      <c r="D37" s="10"/>
      <c r="E37" s="33">
        <v>5000</v>
      </c>
      <c r="F37" s="24"/>
      <c r="G37" s="33">
        <v>1500</v>
      </c>
      <c r="H37" s="29"/>
      <c r="I37" s="33">
        <v>1647</v>
      </c>
      <c r="J37" s="29"/>
      <c r="K37" s="33">
        <v>383</v>
      </c>
      <c r="L37" s="29"/>
      <c r="M37" s="33">
        <v>179</v>
      </c>
      <c r="N37" s="14"/>
    </row>
    <row r="38" ht="12" customHeight="1">
      <c r="A38" s="4"/>
      <c r="B38" s="8"/>
      <c r="C38" t="s" s="38">
        <v>9</v>
      </c>
      <c r="D38" s="10"/>
      <c r="E38" t="s" s="38">
        <v>9</v>
      </c>
      <c r="F38" s="24"/>
      <c r="G38" t="s" s="38">
        <v>9</v>
      </c>
      <c r="H38" s="29"/>
      <c r="I38" t="s" s="38">
        <v>9</v>
      </c>
      <c r="J38" s="29"/>
      <c r="K38" t="s" s="38">
        <v>9</v>
      </c>
      <c r="L38" s="29"/>
      <c r="M38" t="s" s="38">
        <v>9</v>
      </c>
      <c r="N38" s="14"/>
    </row>
    <row r="39" ht="12" customHeight="1">
      <c r="A39" s="4"/>
      <c r="B39" t="s" s="35">
        <v>27</v>
      </c>
      <c r="C39" s="36">
        <f>SUM(C24:C37)</f>
        <v>67100</v>
      </c>
      <c r="D39" s="37"/>
      <c r="E39" s="36">
        <f>SUM(E24:E37)</f>
        <v>90600</v>
      </c>
      <c r="F39" s="24"/>
      <c r="G39" s="36">
        <f>SUM(G24:G37)</f>
        <v>86950</v>
      </c>
      <c r="H39" s="27"/>
      <c r="I39" s="36">
        <f>SUM(I24:I37)</f>
        <v>66956</v>
      </c>
      <c r="J39" s="10"/>
      <c r="K39" s="36">
        <f>SUM(K24:K37)</f>
        <v>61847</v>
      </c>
      <c r="L39" s="27"/>
      <c r="M39" s="36">
        <f>SUM(M24:M37)</f>
        <v>100954</v>
      </c>
      <c r="N39" s="14"/>
    </row>
    <row r="40" ht="12" customHeight="1">
      <c r="A40" s="4"/>
      <c r="B40" s="8"/>
      <c r="C40" s="9"/>
      <c r="D40" s="10"/>
      <c r="E40" s="9"/>
      <c r="F40" s="24"/>
      <c r="G40" s="9"/>
      <c r="H40" s="10"/>
      <c r="I40" s="9"/>
      <c r="J40" s="10"/>
      <c r="K40" s="9"/>
      <c r="L40" s="10"/>
      <c r="M40" s="9"/>
      <c r="N40" s="14"/>
    </row>
    <row r="41" ht="12" customHeight="1">
      <c r="A41" t="s" s="23">
        <v>28</v>
      </c>
      <c r="B41" s="8"/>
      <c r="C41" s="27">
        <f>E48</f>
        <v>6727</v>
      </c>
      <c r="D41" s="10"/>
      <c r="E41" s="27">
        <f>I48</f>
        <v>20227</v>
      </c>
      <c r="F41" s="24"/>
      <c r="G41" s="27">
        <f>I48</f>
        <v>20227</v>
      </c>
      <c r="H41" s="27"/>
      <c r="I41" s="27">
        <f>K48</f>
        <v>16914</v>
      </c>
      <c r="J41" s="27"/>
      <c r="K41" s="27">
        <v>26723</v>
      </c>
      <c r="L41" s="27"/>
      <c r="M41" s="27">
        <v>31295</v>
      </c>
      <c r="N41" s="14"/>
    </row>
    <row r="42" ht="12" customHeight="1">
      <c r="A42" s="4"/>
      <c r="B42" s="8"/>
      <c r="C42" s="10"/>
      <c r="D42" s="10"/>
      <c r="E42" s="10"/>
      <c r="F42" s="24"/>
      <c r="G42" s="10"/>
      <c r="H42" s="10"/>
      <c r="I42" s="10"/>
      <c r="J42" s="10"/>
      <c r="K42" s="10"/>
      <c r="L42" s="10"/>
      <c r="M42" s="10"/>
      <c r="N42" s="14"/>
    </row>
    <row r="43" ht="12" customHeight="1">
      <c r="A43" t="s" s="25">
        <v>29</v>
      </c>
      <c r="B43" s="8"/>
      <c r="C43" s="10"/>
      <c r="D43" s="10"/>
      <c r="E43" s="10"/>
      <c r="F43" s="24"/>
      <c r="G43" s="10"/>
      <c r="H43" s="10"/>
      <c r="I43" s="10"/>
      <c r="J43" s="10"/>
      <c r="K43" s="10"/>
      <c r="L43" s="10"/>
      <c r="M43" s="10"/>
      <c r="N43" s="14"/>
    </row>
    <row r="44" ht="12" customHeight="1">
      <c r="A44" s="4"/>
      <c r="B44" t="s" s="31">
        <v>30</v>
      </c>
      <c r="C44" s="29">
        <f>C20-C39</f>
        <v>1850</v>
      </c>
      <c r="D44" s="10"/>
      <c r="E44" s="29">
        <f>E20-E39</f>
        <v>-13500</v>
      </c>
      <c r="F44" s="24"/>
      <c r="G44" s="29">
        <f>G20-G39</f>
        <v>-17550</v>
      </c>
      <c r="H44" s="29"/>
      <c r="I44" s="29">
        <f>I20-I39</f>
        <v>3313</v>
      </c>
      <c r="J44" s="10"/>
      <c r="K44" s="29">
        <f>K20-K39</f>
        <v>2628</v>
      </c>
      <c r="L44" s="29"/>
      <c r="M44" s="29">
        <f>M20-M39</f>
        <v>-17009</v>
      </c>
      <c r="N44" s="14"/>
    </row>
    <row r="45" ht="12" customHeight="1">
      <c r="A45" s="4"/>
      <c r="B45" s="8"/>
      <c r="C45" s="29"/>
      <c r="D45" s="10"/>
      <c r="E45" s="29"/>
      <c r="F45" s="24"/>
      <c r="G45" s="29"/>
      <c r="H45" s="29"/>
      <c r="I45" s="29"/>
      <c r="J45" s="10"/>
      <c r="K45" s="29"/>
      <c r="L45" s="29"/>
      <c r="M45" s="29"/>
      <c r="N45" s="14"/>
    </row>
    <row r="46" ht="12" customHeight="1">
      <c r="A46" t="s" s="25">
        <v>31</v>
      </c>
      <c r="B46" s="8"/>
      <c r="C46" s="39">
        <v>0</v>
      </c>
      <c r="D46" s="10"/>
      <c r="E46" s="39">
        <v>0</v>
      </c>
      <c r="F46" s="24"/>
      <c r="G46" s="39">
        <v>0</v>
      </c>
      <c r="H46" s="29"/>
      <c r="I46" s="39">
        <v>0</v>
      </c>
      <c r="J46" s="29"/>
      <c r="K46" s="33">
        <v>-12437</v>
      </c>
      <c r="L46" s="29"/>
      <c r="M46" s="33">
        <v>12437</v>
      </c>
      <c r="N46" s="14"/>
    </row>
    <row r="47" ht="12" customHeight="1">
      <c r="A47" s="4"/>
      <c r="B47" s="8"/>
      <c r="C47" s="9"/>
      <c r="D47" s="10"/>
      <c r="E47" s="9"/>
      <c r="F47" s="24"/>
      <c r="G47" s="9"/>
      <c r="H47" s="10"/>
      <c r="I47" s="9"/>
      <c r="J47" s="10"/>
      <c r="K47" s="9"/>
      <c r="L47" s="10"/>
      <c r="M47" s="9"/>
      <c r="N47" s="14"/>
    </row>
    <row r="48" ht="13" customHeight="1">
      <c r="A48" t="s" s="23">
        <v>32</v>
      </c>
      <c r="B48" s="8"/>
      <c r="C48" s="36">
        <f>C41+C44</f>
        <v>8577</v>
      </c>
      <c r="D48" s="10"/>
      <c r="E48" s="36">
        <f>E41+E44</f>
        <v>6727</v>
      </c>
      <c r="F48" s="24"/>
      <c r="G48" s="36">
        <f>G41+G44</f>
        <v>2677</v>
      </c>
      <c r="H48" s="27"/>
      <c r="I48" s="36">
        <f>I41+I44</f>
        <v>20227</v>
      </c>
      <c r="J48" s="10"/>
      <c r="K48" s="36">
        <f>K41+K44+K46</f>
        <v>16914</v>
      </c>
      <c r="L48" s="27"/>
      <c r="M48" s="36">
        <f>M41+M44+M46</f>
        <v>26723</v>
      </c>
      <c r="N48" s="14"/>
    </row>
    <row r="49" ht="13" customHeight="1">
      <c r="A49" s="4"/>
      <c r="B49" s="8"/>
      <c r="C49" s="9"/>
      <c r="D49" s="10"/>
      <c r="E49" s="9"/>
      <c r="F49" s="24"/>
      <c r="G49" s="9"/>
      <c r="H49" s="10"/>
      <c r="I49" s="9"/>
      <c r="J49" s="10"/>
      <c r="K49" s="9"/>
      <c r="L49" s="10"/>
      <c r="M49" s="9"/>
      <c r="N49" s="14"/>
    </row>
    <row r="50" ht="12" customHeight="1">
      <c r="A50" t="s" s="23">
        <v>10</v>
      </c>
      <c r="B50" s="8"/>
      <c r="C50" s="26">
        <v>4423</v>
      </c>
      <c r="D50" s="26"/>
      <c r="E50" s="26">
        <v>2320</v>
      </c>
      <c r="F50" s="26"/>
      <c r="G50" s="26">
        <v>-5435</v>
      </c>
      <c r="H50" s="26"/>
      <c r="I50" s="26">
        <v>13562</v>
      </c>
      <c r="J50" s="26"/>
      <c r="K50" s="26">
        <v>10592</v>
      </c>
      <c r="L50" s="26"/>
      <c r="M50" s="26">
        <v>6175</v>
      </c>
      <c r="N50" s="14"/>
    </row>
    <row r="51" ht="12" customHeight="1">
      <c r="A51" t="s" s="23">
        <v>9</v>
      </c>
      <c r="B51" s="8"/>
      <c r="C51" s="10"/>
      <c r="D51" s="10"/>
      <c r="E51" s="10"/>
      <c r="F51" s="24"/>
      <c r="G51" s="10"/>
      <c r="H51" s="10"/>
      <c r="I51" s="10"/>
      <c r="J51" s="10"/>
      <c r="K51" s="10"/>
      <c r="L51" s="10"/>
      <c r="M51" s="10"/>
      <c r="N51" s="14"/>
    </row>
    <row r="52" ht="12" customHeight="1">
      <c r="A52" t="s" s="23">
        <v>33</v>
      </c>
      <c r="B52" s="8"/>
      <c r="C52" s="33">
        <f>C48-C50</f>
        <v>4154</v>
      </c>
      <c r="D52" s="10"/>
      <c r="E52" s="33">
        <f>E48-E50</f>
        <v>4407</v>
      </c>
      <c r="F52" s="24"/>
      <c r="G52" s="33">
        <f>G48-G50</f>
        <v>8112</v>
      </c>
      <c r="H52" s="29"/>
      <c r="I52" s="33">
        <f>I48-I50</f>
        <v>6665</v>
      </c>
      <c r="J52" s="29"/>
      <c r="K52" s="33">
        <f>K48-K50</f>
        <v>6322</v>
      </c>
      <c r="L52" s="29"/>
      <c r="M52" s="33">
        <f>19730+818</f>
        <v>20548</v>
      </c>
      <c r="N52" s="14"/>
    </row>
    <row r="53" ht="12" customHeight="1">
      <c r="A53" t="s" s="23">
        <v>9</v>
      </c>
      <c r="B53" s="8"/>
      <c r="C53" s="9"/>
      <c r="D53" s="10"/>
      <c r="E53" s="9"/>
      <c r="F53" s="24"/>
      <c r="G53" s="9"/>
      <c r="H53" s="10"/>
      <c r="I53" s="9"/>
      <c r="J53" s="10"/>
      <c r="K53" s="9"/>
      <c r="L53" s="10"/>
      <c r="M53" s="9"/>
      <c r="N53" s="14"/>
    </row>
    <row r="54" ht="13" customHeight="1">
      <c r="A54" t="s" s="23">
        <v>32</v>
      </c>
      <c r="B54" s="8"/>
      <c r="C54" s="36">
        <f>C50+C52</f>
        <v>8577</v>
      </c>
      <c r="D54" s="10"/>
      <c r="E54" s="36">
        <f>E50+E52</f>
        <v>6727</v>
      </c>
      <c r="F54" s="24"/>
      <c r="G54" s="36">
        <f>G50+G52</f>
        <v>2677</v>
      </c>
      <c r="H54" s="27"/>
      <c r="I54" s="36">
        <f>I50+I52</f>
        <v>20227</v>
      </c>
      <c r="J54" s="10"/>
      <c r="K54" s="36">
        <f>K50+K52</f>
        <v>16914</v>
      </c>
      <c r="L54" s="27"/>
      <c r="M54" s="36">
        <f>M50+M52</f>
        <v>26723</v>
      </c>
      <c r="N54" s="14"/>
    </row>
    <row r="55" ht="13" customHeight="1">
      <c r="A55" s="4"/>
      <c r="B55" s="8"/>
      <c r="C55" s="40"/>
      <c r="D55" s="10"/>
      <c r="E55" s="40"/>
      <c r="F55" s="24"/>
      <c r="G55" s="40"/>
      <c r="H55" s="10"/>
      <c r="I55" s="40"/>
      <c r="J55" s="10"/>
      <c r="K55" s="40"/>
      <c r="L55" s="10"/>
      <c r="M55" s="41"/>
      <c r="N55" s="4"/>
    </row>
    <row r="56" ht="12" customHeight="1">
      <c r="A56" t="s" s="25">
        <v>9</v>
      </c>
      <c r="B56" s="4"/>
      <c r="C56" s="12"/>
      <c r="D56" s="4"/>
      <c r="E56" s="12"/>
      <c r="F56" s="4"/>
      <c r="G56" s="12"/>
      <c r="H56" s="4"/>
      <c r="I56" s="12"/>
      <c r="J56" s="4"/>
      <c r="K56" s="12"/>
      <c r="L56" s="4"/>
      <c r="M56" s="12"/>
      <c r="N56" s="4"/>
    </row>
    <row r="57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ht="12" customHeight="1">
      <c r="A58" t="s" s="23">
        <v>34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ht="12" customHeight="1">
      <c r="A60" t="s" s="25">
        <v>35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2"/>
      <c r="M60" s="42"/>
      <c r="N60" s="4"/>
    </row>
    <row r="61" ht="12" customHeight="1">
      <c r="A61" t="s" s="25">
        <v>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ht="12" customHeight="1">
      <c r="A62" t="s" s="25">
        <v>36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</sheetData>
  <mergeCells count="3">
    <mergeCell ref="A1:N1"/>
    <mergeCell ref="E6:G6"/>
    <mergeCell ref="A3:N3"/>
  </mergeCells>
  <pageMargins left="0" right="0" top="0" bottom="0" header="0" footer="0"/>
  <pageSetup firstPageNumber="1" fitToHeight="1" fitToWidth="1" scale="85" useFirstPageNumber="0" orientation="portrait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2" customHeight="1" outlineLevelRow="0" outlineLevelCol="0"/>
  <cols>
    <col min="1" max="1" width="6.625" style="43" customWidth="1"/>
    <col min="2" max="2" width="6.625" style="43" customWidth="1"/>
    <col min="3" max="3" width="6.625" style="43" customWidth="1"/>
    <col min="4" max="4" width="6.625" style="43" customWidth="1"/>
    <col min="5" max="5" width="6.625" style="43" customWidth="1"/>
    <col min="6" max="256" width="6.625" style="43" customWidth="1"/>
  </cols>
  <sheetData>
    <row r="1" ht="15" customHeight="1">
      <c r="A1" s="4"/>
      <c r="B1" s="4"/>
      <c r="C1" s="4"/>
      <c r="D1" s="4"/>
      <c r="E1" s="4"/>
    </row>
    <row r="2" ht="15" customHeight="1">
      <c r="A2" s="4"/>
      <c r="B2" s="4"/>
      <c r="C2" s="4"/>
      <c r="D2" s="4"/>
      <c r="E2" s="4"/>
    </row>
    <row r="3" ht="15" customHeight="1">
      <c r="A3" s="4"/>
      <c r="B3" s="4"/>
      <c r="C3" s="4"/>
      <c r="D3" s="4"/>
      <c r="E3" s="4"/>
    </row>
    <row r="4" ht="15" customHeight="1">
      <c r="A4" s="4"/>
      <c r="B4" s="4"/>
      <c r="C4" s="4"/>
      <c r="D4" s="4"/>
      <c r="E4" s="4"/>
    </row>
    <row r="5" ht="15" customHeight="1">
      <c r="A5" s="4"/>
      <c r="B5" s="4"/>
      <c r="C5" s="4"/>
      <c r="D5" s="4"/>
      <c r="E5" s="4"/>
    </row>
    <row r="6" ht="15" customHeight="1">
      <c r="A6" s="4"/>
      <c r="B6" s="4"/>
      <c r="C6" s="4"/>
      <c r="D6" s="4"/>
      <c r="E6" s="4"/>
    </row>
    <row r="7" ht="15" customHeight="1">
      <c r="A7" s="4"/>
      <c r="B7" s="4"/>
      <c r="C7" s="4"/>
      <c r="D7" s="4"/>
      <c r="E7" s="4"/>
    </row>
    <row r="8" ht="15" customHeight="1">
      <c r="A8" s="4"/>
      <c r="B8" s="4"/>
      <c r="C8" s="4"/>
      <c r="D8" s="4"/>
      <c r="E8" s="4"/>
    </row>
    <row r="9" ht="15" customHeight="1">
      <c r="A9" s="4"/>
      <c r="B9" s="4"/>
      <c r="C9" s="4"/>
      <c r="D9" s="4"/>
      <c r="E9" s="4"/>
    </row>
    <row r="10" ht="15" customHeight="1">
      <c r="A10" s="4"/>
      <c r="B10" s="4"/>
      <c r="C10" s="4"/>
      <c r="D10" s="4"/>
      <c r="E10" s="4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2" customHeight="1" outlineLevelRow="0" outlineLevelCol="0"/>
  <cols>
    <col min="1" max="1" width="6.625" style="44" customWidth="1"/>
    <col min="2" max="2" width="6.625" style="44" customWidth="1"/>
    <col min="3" max="3" width="6.625" style="44" customWidth="1"/>
    <col min="4" max="4" width="6.625" style="44" customWidth="1"/>
    <col min="5" max="5" width="6.625" style="44" customWidth="1"/>
    <col min="6" max="256" width="6.625" style="44" customWidth="1"/>
  </cols>
  <sheetData>
    <row r="1" ht="15" customHeight="1">
      <c r="A1" s="4"/>
      <c r="B1" s="4"/>
      <c r="C1" s="4"/>
      <c r="D1" s="4"/>
      <c r="E1" s="4"/>
    </row>
    <row r="2" ht="15" customHeight="1">
      <c r="A2" s="4"/>
      <c r="B2" s="4"/>
      <c r="C2" s="4"/>
      <c r="D2" s="4"/>
      <c r="E2" s="4"/>
    </row>
    <row r="3" ht="15" customHeight="1">
      <c r="A3" s="4"/>
      <c r="B3" s="4"/>
      <c r="C3" s="4"/>
      <c r="D3" s="4"/>
      <c r="E3" s="4"/>
    </row>
    <row r="4" ht="15" customHeight="1">
      <c r="A4" s="4"/>
      <c r="B4" s="4"/>
      <c r="C4" s="4"/>
      <c r="D4" s="4"/>
      <c r="E4" s="4"/>
    </row>
    <row r="5" ht="15" customHeight="1">
      <c r="A5" s="4"/>
      <c r="B5" s="4"/>
      <c r="C5" s="4"/>
      <c r="D5" s="4"/>
      <c r="E5" s="4"/>
    </row>
    <row r="6" ht="15" customHeight="1">
      <c r="A6" s="4"/>
      <c r="B6" s="4"/>
      <c r="C6" s="4"/>
      <c r="D6" s="4"/>
      <c r="E6" s="4"/>
    </row>
    <row r="7" ht="15" customHeight="1">
      <c r="A7" s="4"/>
      <c r="B7" s="4"/>
      <c r="C7" s="4"/>
      <c r="D7" s="4"/>
      <c r="E7" s="4"/>
    </row>
    <row r="8" ht="15" customHeight="1">
      <c r="A8" s="4"/>
      <c r="B8" s="4"/>
      <c r="C8" s="4"/>
      <c r="D8" s="4"/>
      <c r="E8" s="4"/>
    </row>
    <row r="9" ht="15" customHeight="1">
      <c r="A9" s="4"/>
      <c r="B9" s="4"/>
      <c r="C9" s="4"/>
      <c r="D9" s="4"/>
      <c r="E9" s="4"/>
    </row>
    <row r="10" ht="15" customHeight="1">
      <c r="A10" s="4"/>
      <c r="B10" s="4"/>
      <c r="C10" s="4"/>
      <c r="D10" s="4"/>
      <c r="E10" s="4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